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Размер субсидии" sheetId="2" r:id="rId2"/>
    <sheet name="реестр" sheetId="3" r:id="rId3"/>
  </sheets>
  <definedNames>
    <definedName name="_xlnm.Print_Area" localSheetId="1">'Размер субсидии'!$A$1:$M$19</definedName>
  </definedNames>
  <calcPr fullCalcOnLoad="1"/>
</workbook>
</file>

<file path=xl/sharedStrings.xml><?xml version="1.0" encoding="utf-8"?>
<sst xmlns="http://schemas.openxmlformats.org/spreadsheetml/2006/main" count="177" uniqueCount="139">
  <si>
    <t xml:space="preserve"> Наименование маршрута регулярных перевозок</t>
  </si>
  <si>
    <t>Наименования улиц, по которым предполагается движение транспортных средств между остановочными пунктами по маршруту регулярных перевозок</t>
  </si>
  <si>
    <t xml:space="preserve">Порядок посадки и высадки пассажиров </t>
  </si>
  <si>
    <t>Наименования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</si>
  <si>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Информация о расписании движения транспортного средства на маршруте</t>
  </si>
  <si>
    <t>Место нахождения юридического лица, индивидуального предпринимателя, включая  участников договора простого товарищества, осуществляющих перевозки по маршруту регулярных перевозок</t>
  </si>
  <si>
    <t xml:space="preserve">Информация о транспортных средствах, которые используются для перевозки по маршруту </t>
  </si>
  <si>
    <t xml:space="preserve">время движения транспортного средства от начального до конечного остановочного пункта  </t>
  </si>
  <si>
    <t xml:space="preserve">дни следования по расписанию движения транспортного средства </t>
  </si>
  <si>
    <t>туда</t>
  </si>
  <si>
    <t>обратно</t>
  </si>
  <si>
    <t>вид транспортного средства</t>
  </si>
  <si>
    <t>класс транспортного средства</t>
  </si>
  <si>
    <t>максимальное количество используемых транспортных средств каждого класса</t>
  </si>
  <si>
    <t>экологические характеристики транспортных средств (экологический класс)</t>
  </si>
  <si>
    <t>п. Кировский</t>
  </si>
  <si>
    <t>с. Антоновка</t>
  </si>
  <si>
    <t>с. Комаровка</t>
  </si>
  <si>
    <t>с. Афанасьевка</t>
  </si>
  <si>
    <t>с. Степановка</t>
  </si>
  <si>
    <t>с.Увальное</t>
  </si>
  <si>
    <t>с. Ольховка</t>
  </si>
  <si>
    <t>Только в установленных остановочных пунктах</t>
  </si>
  <si>
    <t>По регулируемым тарифам</t>
  </si>
  <si>
    <t>вторник</t>
  </si>
  <si>
    <t>автобус</t>
  </si>
  <si>
    <t>любой</t>
  </si>
  <si>
    <t>Кировский - Марьяновка</t>
  </si>
  <si>
    <t>п. Горные Ключи</t>
  </si>
  <si>
    <t>с. Уссурка</t>
  </si>
  <si>
    <t>понедельник, вторник, среда, четверг, пятница, суббота</t>
  </si>
  <si>
    <t>Кировский - Горные Ключи</t>
  </si>
  <si>
    <t>с. Марьяновка</t>
  </si>
  <si>
    <t>с.Межгорье</t>
  </si>
  <si>
    <t>с. Крыловка</t>
  </si>
  <si>
    <t>с. Владимировка</t>
  </si>
  <si>
    <t>с. Преображенка</t>
  </si>
  <si>
    <t>среда</t>
  </si>
  <si>
    <t>Кировский - Хвищанка</t>
  </si>
  <si>
    <t>с. Межгорье</t>
  </si>
  <si>
    <t>с. Большие Ключи</t>
  </si>
  <si>
    <t>с. Хвищанка</t>
  </si>
  <si>
    <t>понедельник, пятница</t>
  </si>
  <si>
    <t>Кировский - Горный</t>
  </si>
  <si>
    <t>с. Горный</t>
  </si>
  <si>
    <t>четверг</t>
  </si>
  <si>
    <t>Согласованно:</t>
  </si>
  <si>
    <t>"____"_________2016г.</t>
  </si>
  <si>
    <t>___________________</t>
  </si>
  <si>
    <t>ООО "Кировское АТП"</t>
  </si>
  <si>
    <t>Утверждаю</t>
  </si>
  <si>
    <t>Администрация Кировского муниципального района</t>
  </si>
  <si>
    <t>м.п.</t>
  </si>
  <si>
    <t>ул. Гагарина</t>
  </si>
  <si>
    <t>ул. Центральная</t>
  </si>
  <si>
    <t>ул. Советская</t>
  </si>
  <si>
    <t>пр. Лазурный</t>
  </si>
  <si>
    <t>ул. Почтовая</t>
  </si>
  <si>
    <t>ул. Шоссейная</t>
  </si>
  <si>
    <t>ул. Верхняя</t>
  </si>
  <si>
    <t>пер. Сельский</t>
  </si>
  <si>
    <t>ул. Приисковая</t>
  </si>
  <si>
    <t>Дорога местного значения</t>
  </si>
  <si>
    <t>Федеральная дорога А-370</t>
  </si>
  <si>
    <t>Федеральная дорога А-370 - улично-дорожная сеть</t>
  </si>
  <si>
    <t>дорога  "с. Большие Ключи - с. Хвищнка"</t>
  </si>
  <si>
    <t>дорога  "с. Большие Ключи - п. Горный"</t>
  </si>
  <si>
    <t>06ч. 30мин.    15 ч. 00 мин.</t>
  </si>
  <si>
    <t>Реестр  регулярных перевозок пассажиров и багажа по межпоселенческим маршрутам в границах  Кировского муниципального района.</t>
  </si>
  <si>
    <t>Приложение № 1</t>
  </si>
  <si>
    <t>Итого</t>
  </si>
  <si>
    <t>Коилечство рейсов в год ( с 12.01 по 31.12.2017г.)</t>
  </si>
  <si>
    <t>По данным предприятия средняя себ-сть рейса (руб)</t>
  </si>
  <si>
    <t>Плановые выпадающие доходы (руб)</t>
  </si>
  <si>
    <t>№103</t>
  </si>
  <si>
    <t>№109</t>
  </si>
  <si>
    <t>№107</t>
  </si>
  <si>
    <t>№112</t>
  </si>
  <si>
    <t>№113</t>
  </si>
  <si>
    <t>№114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</si>
  <si>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</si>
  <si>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</si>
  <si>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</si>
  <si>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</si>
  <si>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</si>
  <si>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</si>
  <si>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</si>
  <si>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</si>
  <si>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</si>
  <si>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</si>
  <si>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</si>
  <si>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</si>
  <si>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</si>
  <si>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</si>
  <si>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 данным предприятия плановые доходы с 1  рейса (руб)</t>
  </si>
  <si>
    <t>Расчет ежемесячного размера субсидии для АТП</t>
  </si>
  <si>
    <t>Яеварь с20 по 31</t>
  </si>
  <si>
    <t>рейсы</t>
  </si>
  <si>
    <t>себ-ть</t>
  </si>
  <si>
    <t>доходы</t>
  </si>
  <si>
    <t>выпад..дох.</t>
  </si>
  <si>
    <t>07ч. 55мин.       16ч.15 мин.</t>
  </si>
  <si>
    <t>08ч. 25мин.,                 16 ч. 45 мин.</t>
  </si>
  <si>
    <t>Кировского муниципального района</t>
  </si>
  <si>
    <t xml:space="preserve">к распоряжению администрации </t>
  </si>
  <si>
    <t>103/109</t>
  </si>
  <si>
    <t>с. Руновка</t>
  </si>
  <si>
    <t>08ч. 00 мин.       16ч. 30 мин.</t>
  </si>
  <si>
    <t>08ч. 00 мин.       16ч.50 мин.</t>
  </si>
  <si>
    <t>фед. дорога</t>
  </si>
  <si>
    <t>06ч. 50мин.   15ч. 00 мин.</t>
  </si>
  <si>
    <t>06ч.30 мин.    15ч. 00 мин.</t>
  </si>
  <si>
    <t>06ч. 30 мин.  15ч. 00 мин.</t>
  </si>
  <si>
    <t>08ч. 10 мин.       16ч. 50 мин.</t>
  </si>
  <si>
    <t>06ч. 30 мин.    15ч. 00 мин.</t>
  </si>
  <si>
    <t>с. 01.04.2020              п. Кировский</t>
  </si>
  <si>
    <t>до 31.12.2020           ул. Колхозная</t>
  </si>
  <si>
    <t>680000                          Хабаровский край,          город Хабаровск, ул. Шеронова, 103</t>
  </si>
  <si>
    <t xml:space="preserve"> Наименование юридического лица, фамилия, имя и, если имеется, отчество индивидуального предпринимателя, включая  участников договора простого товарищества, идентификационный номер налогоплательщика, осуществляющих перевозки по маршруту регулярных перевозок</t>
  </si>
  <si>
    <t>средний</t>
  </si>
  <si>
    <t>30 лет</t>
  </si>
  <si>
    <t>максимальный срок эксплуатации траспортных средст</t>
  </si>
  <si>
    <t>характеристики транспортных средств, влияющие на качество перевозок</t>
  </si>
  <si>
    <t>кондиционер, электронное информационное табло, система контроля температуры воздуха в салоне, системы безналичной оплаты проезда (планируются: низкий пол, оборудование для использования газомоторного топлива)</t>
  </si>
  <si>
    <t>Порядко-вый номер маршрута регуляр-ных перевозок</t>
  </si>
  <si>
    <t>Улично-дорожная сеть</t>
  </si>
  <si>
    <t>ул. Первомайская</t>
  </si>
  <si>
    <t>Наименования промежуточ-ных остановочных пунктов по маршруту регулярных перевозок</t>
  </si>
  <si>
    <t>Вид регуляр-ных перевозок</t>
  </si>
  <si>
    <t>Дата начала осуществле-ния регулярных перевозок</t>
  </si>
  <si>
    <t>Общество с ограниченной ответственностью "ДАЛЬАТП",  ИНН 2721249911</t>
  </si>
  <si>
    <t>Регистрационный номер маршрута регуляр-ных перевозок</t>
  </si>
  <si>
    <t>порядковый номер расписания  движения транспортного средства</t>
  </si>
  <si>
    <t>Протяжен-ность маршрута регуляр-ных перевозок (туда и обратно), км</t>
  </si>
  <si>
    <t>п. Кировский ул. Гагарина</t>
  </si>
  <si>
    <t>Поворот на Комаровку, Антоновку, Степановку - дороги краевого значения</t>
  </si>
  <si>
    <t>Краевая дорога "Кировский - Николо-Михайловка - Яковлевка"</t>
  </si>
  <si>
    <t xml:space="preserve">от 08.08.2023   № 258-р     </t>
  </si>
  <si>
    <t>Кировский - Антоновка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</si>
</sst>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6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86" fontId="5" fillId="0" borderId="3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1:M19"/>
    </sheetView>
  </sheetViews>
  <sheetFormatPr defaultColWidth="9.140625" defaultRowHeight="12.75"/>
  <cols>
    <col min="9" max="9" width="18.8515625" style="0" customWidth="1"/>
    <col min="10" max="10" width="18.28125" style="0" customWidth="1"/>
    <col min="11" max="11" width="18.140625" style="0" customWidth="1"/>
    <col min="12" max="12" width="14.00390625" style="0" customWidth="1"/>
  </cols>
  <sheetData>
    <row r="1" ht="18.75" thickBot="1">
      <c r="A1" s="37" t="s">
        <v>95</v>
      </c>
    </row>
    <row r="2" spans="1:11" ht="72" customHeight="1">
      <c r="A2" s="70" t="s">
        <v>80</v>
      </c>
      <c r="B2" s="60" t="s">
        <v>71</v>
      </c>
      <c r="C2" s="61"/>
      <c r="D2" s="61"/>
      <c r="E2" s="61"/>
      <c r="F2" s="61"/>
      <c r="G2" s="61"/>
      <c r="H2" s="62"/>
      <c r="I2" s="68" t="s">
        <v>72</v>
      </c>
      <c r="J2" s="68" t="s">
        <v>94</v>
      </c>
      <c r="K2" s="68" t="s">
        <v>73</v>
      </c>
    </row>
    <row r="3" spans="1:11" ht="13.5" thickBot="1">
      <c r="A3" s="71"/>
      <c r="B3" s="63"/>
      <c r="C3" s="64"/>
      <c r="D3" s="64"/>
      <c r="E3" s="64"/>
      <c r="F3" s="64"/>
      <c r="G3" s="64"/>
      <c r="H3" s="65"/>
      <c r="I3" s="69"/>
      <c r="J3" s="69"/>
      <c r="K3" s="69"/>
    </row>
    <row r="4" spans="1:13" ht="16.5" thickBot="1">
      <c r="A4" s="72"/>
      <c r="B4" s="27" t="s">
        <v>74</v>
      </c>
      <c r="C4" s="27" t="s">
        <v>75</v>
      </c>
      <c r="D4" s="27" t="s">
        <v>76</v>
      </c>
      <c r="E4" s="27" t="s">
        <v>77</v>
      </c>
      <c r="F4" s="27" t="s">
        <v>78</v>
      </c>
      <c r="G4" s="27" t="s">
        <v>79</v>
      </c>
      <c r="H4" s="27" t="s">
        <v>70</v>
      </c>
      <c r="I4" s="28">
        <v>1394.9</v>
      </c>
      <c r="J4" s="28">
        <v>627.9</v>
      </c>
      <c r="K4" s="27">
        <f>I4-J4</f>
        <v>767.0000000000001</v>
      </c>
      <c r="L4" s="66" t="s">
        <v>96</v>
      </c>
      <c r="M4" s="67"/>
    </row>
    <row r="5" spans="1:13" ht="16.5" thickBot="1">
      <c r="A5" s="29" t="s">
        <v>81</v>
      </c>
      <c r="B5" s="30">
        <v>6</v>
      </c>
      <c r="C5" s="30">
        <v>6</v>
      </c>
      <c r="D5" s="30">
        <f>34*2</f>
        <v>68</v>
      </c>
      <c r="E5" s="30">
        <f>4*2</f>
        <v>8</v>
      </c>
      <c r="F5" s="30">
        <v>24</v>
      </c>
      <c r="G5" s="30">
        <v>12</v>
      </c>
      <c r="H5" s="31">
        <f>SUM(B5:G5)</f>
        <v>124</v>
      </c>
      <c r="I5" s="32">
        <f>H5*I4</f>
        <v>172967.6</v>
      </c>
      <c r="J5" s="30">
        <f>H5*J4</f>
        <v>77859.59999999999</v>
      </c>
      <c r="K5" s="33">
        <f aca="true" t="shared" si="0" ref="K5:K19">I5-J5</f>
        <v>95108.00000000001</v>
      </c>
      <c r="L5" t="s">
        <v>97</v>
      </c>
      <c r="M5">
        <v>70</v>
      </c>
    </row>
    <row r="6" spans="1:13" ht="15.75">
      <c r="A6" s="58" t="s">
        <v>82</v>
      </c>
      <c r="B6" s="19">
        <v>4</v>
      </c>
      <c r="C6" s="19">
        <v>4</v>
      </c>
      <c r="D6" s="19">
        <f>26*2</f>
        <v>52</v>
      </c>
      <c r="E6" s="19">
        <f>6*2</f>
        <v>12</v>
      </c>
      <c r="F6" s="19">
        <v>16</v>
      </c>
      <c r="G6" s="19">
        <v>8</v>
      </c>
      <c r="H6" s="20">
        <f aca="true" t="shared" si="1" ref="H6:H18">SUM(B6:G6)</f>
        <v>96</v>
      </c>
      <c r="I6" s="21">
        <f>H6*I4</f>
        <v>133910.40000000002</v>
      </c>
      <c r="J6" s="19">
        <f>H6*J4</f>
        <v>60278.399999999994</v>
      </c>
      <c r="K6" s="22">
        <f t="shared" si="0"/>
        <v>73632.00000000003</v>
      </c>
      <c r="L6" t="s">
        <v>98</v>
      </c>
      <c r="M6">
        <f>M5*I4</f>
        <v>97643</v>
      </c>
    </row>
    <row r="7" spans="1:13" ht="16.5" thickBot="1">
      <c r="A7" s="59"/>
      <c r="B7" s="23">
        <v>4</v>
      </c>
      <c r="C7" s="23">
        <v>4</v>
      </c>
      <c r="D7" s="23">
        <f>22*2</f>
        <v>44</v>
      </c>
      <c r="E7" s="23">
        <f>2*2</f>
        <v>4</v>
      </c>
      <c r="F7" s="23">
        <v>16</v>
      </c>
      <c r="G7" s="23">
        <v>8</v>
      </c>
      <c r="H7" s="24">
        <f t="shared" si="1"/>
        <v>80</v>
      </c>
      <c r="I7" s="25">
        <f>H7*I4</f>
        <v>111592</v>
      </c>
      <c r="J7" s="23">
        <f>H7*J4</f>
        <v>50232</v>
      </c>
      <c r="K7" s="26">
        <f t="shared" si="0"/>
        <v>61360</v>
      </c>
      <c r="L7" t="s">
        <v>99</v>
      </c>
      <c r="M7">
        <f>M5*J4</f>
        <v>43953</v>
      </c>
    </row>
    <row r="8" spans="1:13" ht="15.75">
      <c r="A8" s="58" t="s">
        <v>83</v>
      </c>
      <c r="B8" s="19">
        <v>4</v>
      </c>
      <c r="C8" s="19">
        <v>4</v>
      </c>
      <c r="D8" s="19">
        <f>26*2</f>
        <v>52</v>
      </c>
      <c r="E8" s="19">
        <v>12</v>
      </c>
      <c r="F8" s="19">
        <v>16</v>
      </c>
      <c r="G8" s="19">
        <v>8</v>
      </c>
      <c r="H8" s="20">
        <f t="shared" si="1"/>
        <v>96</v>
      </c>
      <c r="I8" s="21">
        <f>H8*I4</f>
        <v>133910.40000000002</v>
      </c>
      <c r="J8" s="19">
        <f>H8*J4</f>
        <v>60278.399999999994</v>
      </c>
      <c r="K8" s="22">
        <f t="shared" si="0"/>
        <v>73632.00000000003</v>
      </c>
      <c r="L8" t="s">
        <v>100</v>
      </c>
      <c r="M8">
        <f>M6-M7</f>
        <v>53690</v>
      </c>
    </row>
    <row r="9" spans="1:11" ht="16.5" thickBot="1">
      <c r="A9" s="59"/>
      <c r="B9" s="23">
        <v>4</v>
      </c>
      <c r="C9" s="23">
        <v>4</v>
      </c>
      <c r="D9" s="23">
        <f>28*2</f>
        <v>56</v>
      </c>
      <c r="E9" s="23">
        <v>8</v>
      </c>
      <c r="F9" s="23">
        <v>20</v>
      </c>
      <c r="G9" s="23">
        <v>12</v>
      </c>
      <c r="H9" s="24">
        <f t="shared" si="1"/>
        <v>104</v>
      </c>
      <c r="I9" s="25">
        <f>H9*I4</f>
        <v>145069.6</v>
      </c>
      <c r="J9" s="23">
        <f>H9*J4</f>
        <v>65301.6</v>
      </c>
      <c r="K9" s="26">
        <f t="shared" si="0"/>
        <v>79768</v>
      </c>
    </row>
    <row r="10" spans="1:11" ht="15.75">
      <c r="A10" s="34" t="s">
        <v>84</v>
      </c>
      <c r="B10" s="16">
        <v>8</v>
      </c>
      <c r="C10" s="16">
        <v>8</v>
      </c>
      <c r="D10" s="16">
        <f>50*2</f>
        <v>100</v>
      </c>
      <c r="E10" s="16">
        <v>16</v>
      </c>
      <c r="F10" s="16">
        <v>32</v>
      </c>
      <c r="G10" s="16">
        <v>16</v>
      </c>
      <c r="H10" s="17">
        <f t="shared" si="1"/>
        <v>180</v>
      </c>
      <c r="I10" s="18">
        <f>H10*I4</f>
        <v>251082.00000000003</v>
      </c>
      <c r="J10" s="16">
        <f>H10*J4</f>
        <v>113022</v>
      </c>
      <c r="K10" s="35">
        <f t="shared" si="0"/>
        <v>138060.00000000003</v>
      </c>
    </row>
    <row r="11" spans="1:11" ht="15.75">
      <c r="A11" s="11" t="s">
        <v>85</v>
      </c>
      <c r="B11" s="14">
        <v>10</v>
      </c>
      <c r="C11" s="14">
        <v>10</v>
      </c>
      <c r="D11" s="14">
        <f>54*2</f>
        <v>108</v>
      </c>
      <c r="E11" s="14">
        <v>20</v>
      </c>
      <c r="F11" s="14">
        <v>36</v>
      </c>
      <c r="G11" s="14">
        <v>16</v>
      </c>
      <c r="H11" s="13">
        <f t="shared" si="1"/>
        <v>200</v>
      </c>
      <c r="I11" s="15">
        <f>H11*I4</f>
        <v>278980</v>
      </c>
      <c r="J11" s="14">
        <f>H11*J4</f>
        <v>125580</v>
      </c>
      <c r="K11" s="36">
        <f t="shared" si="0"/>
        <v>153400</v>
      </c>
    </row>
    <row r="12" spans="1:11" ht="15.75">
      <c r="A12" s="11" t="s">
        <v>86</v>
      </c>
      <c r="B12" s="14">
        <v>8</v>
      </c>
      <c r="C12" s="14">
        <v>8</v>
      </c>
      <c r="D12" s="14">
        <f>52*2</f>
        <v>104</v>
      </c>
      <c r="E12" s="14">
        <v>16</v>
      </c>
      <c r="F12" s="14">
        <v>36</v>
      </c>
      <c r="G12" s="14">
        <v>20</v>
      </c>
      <c r="H12" s="13">
        <f t="shared" si="1"/>
        <v>192</v>
      </c>
      <c r="I12" s="15">
        <f>H12*I4</f>
        <v>267820.80000000005</v>
      </c>
      <c r="J12" s="14">
        <f>H12*J4</f>
        <v>120556.79999999999</v>
      </c>
      <c r="K12" s="36">
        <f t="shared" si="0"/>
        <v>147264.00000000006</v>
      </c>
    </row>
    <row r="13" spans="1:11" ht="15.75">
      <c r="A13" s="11" t="s">
        <v>87</v>
      </c>
      <c r="B13" s="14">
        <v>8</v>
      </c>
      <c r="C13" s="14">
        <v>8</v>
      </c>
      <c r="D13" s="14">
        <f>50*2</f>
        <v>100</v>
      </c>
      <c r="E13" s="14">
        <v>16</v>
      </c>
      <c r="F13" s="14">
        <v>36</v>
      </c>
      <c r="G13" s="14">
        <v>16</v>
      </c>
      <c r="H13" s="13">
        <f t="shared" si="1"/>
        <v>184</v>
      </c>
      <c r="I13" s="15">
        <f>H13*I4</f>
        <v>256661.6</v>
      </c>
      <c r="J13" s="14">
        <f>H13*J4</f>
        <v>115533.59999999999</v>
      </c>
      <c r="K13" s="36">
        <f t="shared" si="0"/>
        <v>141128</v>
      </c>
    </row>
    <row r="14" spans="1:11" ht="15.75">
      <c r="A14" s="11" t="s">
        <v>88</v>
      </c>
      <c r="B14" s="14">
        <v>10</v>
      </c>
      <c r="C14" s="14">
        <v>10</v>
      </c>
      <c r="D14" s="14">
        <f>54*2</f>
        <v>108</v>
      </c>
      <c r="E14" s="14">
        <v>20</v>
      </c>
      <c r="F14" s="14">
        <v>32</v>
      </c>
      <c r="G14" s="14">
        <v>20</v>
      </c>
      <c r="H14" s="13">
        <f t="shared" si="1"/>
        <v>200</v>
      </c>
      <c r="I14" s="15">
        <f>H14*I4</f>
        <v>278980</v>
      </c>
      <c r="J14" s="14">
        <f>H14*J4</f>
        <v>125580</v>
      </c>
      <c r="K14" s="36">
        <f t="shared" si="0"/>
        <v>153400</v>
      </c>
    </row>
    <row r="15" spans="1:11" ht="15.75">
      <c r="A15" s="11" t="s">
        <v>89</v>
      </c>
      <c r="B15" s="14">
        <v>8</v>
      </c>
      <c r="C15" s="14">
        <v>8</v>
      </c>
      <c r="D15" s="14">
        <f>52*2</f>
        <v>104</v>
      </c>
      <c r="E15" s="14">
        <v>16</v>
      </c>
      <c r="F15" s="14">
        <v>36</v>
      </c>
      <c r="G15" s="14">
        <v>16</v>
      </c>
      <c r="H15" s="13">
        <f t="shared" si="1"/>
        <v>188</v>
      </c>
      <c r="I15" s="15">
        <f>H15*I4</f>
        <v>262241.2</v>
      </c>
      <c r="J15" s="14">
        <f>H15*J4</f>
        <v>118045.2</v>
      </c>
      <c r="K15" s="36">
        <f t="shared" si="0"/>
        <v>144196</v>
      </c>
    </row>
    <row r="16" spans="1:11" ht="15.75">
      <c r="A16" s="11" t="s">
        <v>90</v>
      </c>
      <c r="B16" s="14">
        <v>10</v>
      </c>
      <c r="C16" s="14">
        <v>10</v>
      </c>
      <c r="D16" s="14">
        <f>52*2</f>
        <v>104</v>
      </c>
      <c r="E16" s="14">
        <v>16</v>
      </c>
      <c r="F16" s="14">
        <v>36</v>
      </c>
      <c r="G16" s="14">
        <v>16</v>
      </c>
      <c r="H16" s="13">
        <f t="shared" si="1"/>
        <v>192</v>
      </c>
      <c r="I16" s="15">
        <f>H16*I4</f>
        <v>267820.80000000005</v>
      </c>
      <c r="J16" s="14">
        <f>H16*J4</f>
        <v>120556.79999999999</v>
      </c>
      <c r="K16" s="36">
        <f t="shared" si="0"/>
        <v>147264.00000000006</v>
      </c>
    </row>
    <row r="17" spans="1:11" ht="15.75">
      <c r="A17" s="11" t="s">
        <v>91</v>
      </c>
      <c r="B17" s="14">
        <v>8</v>
      </c>
      <c r="C17" s="14">
        <v>8</v>
      </c>
      <c r="D17" s="14">
        <f>52*2</f>
        <v>104</v>
      </c>
      <c r="E17" s="14">
        <v>20</v>
      </c>
      <c r="F17" s="14">
        <v>32</v>
      </c>
      <c r="G17" s="14">
        <v>20</v>
      </c>
      <c r="H17" s="13">
        <f t="shared" si="1"/>
        <v>192</v>
      </c>
      <c r="I17" s="15">
        <f>H17*I4</f>
        <v>267820.80000000005</v>
      </c>
      <c r="J17" s="14">
        <f>H17*J4</f>
        <v>120556.79999999999</v>
      </c>
      <c r="K17" s="36">
        <f t="shared" si="0"/>
        <v>147264.00000000006</v>
      </c>
    </row>
    <row r="18" spans="1:11" ht="16.5" thickBot="1">
      <c r="A18" s="12" t="s">
        <v>92</v>
      </c>
      <c r="B18" s="23">
        <v>8</v>
      </c>
      <c r="C18" s="23">
        <v>8</v>
      </c>
      <c r="D18" s="23">
        <f>52*2</f>
        <v>104</v>
      </c>
      <c r="E18" s="23">
        <v>16</v>
      </c>
      <c r="F18" s="23">
        <v>36</v>
      </c>
      <c r="G18" s="23">
        <v>16</v>
      </c>
      <c r="H18" s="24">
        <f t="shared" si="1"/>
        <v>188</v>
      </c>
      <c r="I18" s="25">
        <f>H18*I4</f>
        <v>262241.2</v>
      </c>
      <c r="J18" s="23">
        <f>H18*J4</f>
        <v>118045.2</v>
      </c>
      <c r="K18" s="26">
        <f t="shared" si="0"/>
        <v>144196</v>
      </c>
    </row>
    <row r="19" spans="1:11" ht="19.5" thickBot="1">
      <c r="A19" s="38" t="s">
        <v>93</v>
      </c>
      <c r="B19" s="39">
        <f aca="true" t="shared" si="2" ref="B19:G19">SUM(B5:B18)</f>
        <v>100</v>
      </c>
      <c r="C19" s="39">
        <f t="shared" si="2"/>
        <v>100</v>
      </c>
      <c r="D19" s="39">
        <f t="shared" si="2"/>
        <v>1208</v>
      </c>
      <c r="E19" s="39">
        <f t="shared" si="2"/>
        <v>200</v>
      </c>
      <c r="F19" s="39">
        <f t="shared" si="2"/>
        <v>404</v>
      </c>
      <c r="G19" s="39">
        <f t="shared" si="2"/>
        <v>204</v>
      </c>
      <c r="H19" s="39">
        <f>SUM(B19:G19)</f>
        <v>2216</v>
      </c>
      <c r="I19" s="40">
        <f>SUM(I5:I18)</f>
        <v>3091098.4000000004</v>
      </c>
      <c r="J19" s="39">
        <f>SUM(J5:J18)</f>
        <v>1391426.4</v>
      </c>
      <c r="K19" s="41">
        <f t="shared" si="0"/>
        <v>1699672.0000000005</v>
      </c>
    </row>
  </sheetData>
  <sheetProtection/>
  <mergeCells count="8">
    <mergeCell ref="A6:A7"/>
    <mergeCell ref="A8:A9"/>
    <mergeCell ref="B2:H3"/>
    <mergeCell ref="L4:M4"/>
    <mergeCell ref="I2:I3"/>
    <mergeCell ref="J2:J3"/>
    <mergeCell ref="K2:K3"/>
    <mergeCell ref="A2:A4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Normal="75" zoomScaleSheetLayoutView="100" zoomScalePageLayoutView="0" workbookViewId="0" topLeftCell="A6">
      <selection activeCell="E12" sqref="E12:E14"/>
    </sheetView>
  </sheetViews>
  <sheetFormatPr defaultColWidth="9.140625" defaultRowHeight="12.75"/>
  <cols>
    <col min="2" max="2" width="10.57421875" style="0" customWidth="1"/>
    <col min="3" max="3" width="15.7109375" style="0" customWidth="1"/>
    <col min="4" max="4" width="11.7109375" style="0" customWidth="1"/>
    <col min="5" max="5" width="16.7109375" style="0" customWidth="1"/>
    <col min="6" max="6" width="16.7109375" style="51" customWidth="1"/>
    <col min="7" max="7" width="12.57421875" style="0" customWidth="1"/>
    <col min="8" max="8" width="32.57421875" style="0" customWidth="1"/>
    <col min="9" max="9" width="12.421875" style="0" customWidth="1"/>
    <col min="10" max="10" width="15.7109375" style="0" customWidth="1"/>
    <col min="11" max="11" width="11.8515625" style="0" customWidth="1"/>
    <col min="12" max="12" width="12.57421875" style="0" customWidth="1"/>
    <col min="13" max="13" width="12.8515625" style="0" customWidth="1"/>
    <col min="14" max="14" width="7.8515625" style="0" customWidth="1"/>
    <col min="15" max="15" width="6.00390625" style="0" customWidth="1"/>
    <col min="16" max="16" width="19.421875" style="0" customWidth="1"/>
    <col min="17" max="17" width="19.8515625" style="0" customWidth="1"/>
    <col min="18" max="18" width="12.140625" style="0" customWidth="1"/>
    <col min="19" max="19" width="11.57421875" style="0" customWidth="1"/>
    <col min="20" max="21" width="13.421875" style="0" customWidth="1"/>
  </cols>
  <sheetData>
    <row r="1" spans="2:9" ht="12.75" hidden="1">
      <c r="B1" s="2" t="s">
        <v>46</v>
      </c>
      <c r="F1" s="50"/>
      <c r="H1" s="155" t="s">
        <v>50</v>
      </c>
      <c r="I1" s="155"/>
    </row>
    <row r="2" spans="2:9" ht="27" customHeight="1" hidden="1">
      <c r="B2" t="s">
        <v>49</v>
      </c>
      <c r="F2" s="3"/>
      <c r="H2" s="156" t="s">
        <v>51</v>
      </c>
      <c r="I2" s="156"/>
    </row>
    <row r="3" spans="2:9" ht="12.75" hidden="1">
      <c r="B3" t="s">
        <v>47</v>
      </c>
      <c r="H3" s="154" t="s">
        <v>47</v>
      </c>
      <c r="I3" s="154"/>
    </row>
    <row r="4" spans="2:9" ht="12.75" hidden="1">
      <c r="B4" t="s">
        <v>48</v>
      </c>
      <c r="H4" s="154" t="s">
        <v>48</v>
      </c>
      <c r="I4" s="154"/>
    </row>
    <row r="5" spans="2:9" ht="12.75" hidden="1">
      <c r="B5" t="s">
        <v>52</v>
      </c>
      <c r="H5" s="154" t="s">
        <v>52</v>
      </c>
      <c r="I5" s="154"/>
    </row>
    <row r="6" spans="6:14" ht="12.75">
      <c r="F6" s="154" t="s">
        <v>69</v>
      </c>
      <c r="G6" s="154"/>
      <c r="H6" s="154"/>
      <c r="I6" s="154"/>
      <c r="J6" s="154"/>
      <c r="K6" s="154"/>
      <c r="L6" s="154"/>
      <c r="M6" s="154"/>
      <c r="N6" s="154"/>
    </row>
    <row r="7" spans="6:14" ht="12.75">
      <c r="F7" s="154" t="s">
        <v>104</v>
      </c>
      <c r="G7" s="154"/>
      <c r="H7" s="154"/>
      <c r="I7" s="154"/>
      <c r="J7" s="154"/>
      <c r="K7" s="154"/>
      <c r="L7" s="154"/>
      <c r="M7" s="154"/>
      <c r="N7" s="154"/>
    </row>
    <row r="8" spans="6:14" ht="12.75">
      <c r="F8" s="154" t="s">
        <v>103</v>
      </c>
      <c r="G8" s="154"/>
      <c r="H8" s="154"/>
      <c r="I8" s="154"/>
      <c r="J8" s="154"/>
      <c r="K8" s="154"/>
      <c r="L8" s="154"/>
      <c r="M8" s="154"/>
      <c r="N8" s="154"/>
    </row>
    <row r="9" spans="6:14" ht="12.75">
      <c r="F9" s="154" t="s">
        <v>137</v>
      </c>
      <c r="G9" s="154"/>
      <c r="H9" s="154"/>
      <c r="I9" s="154"/>
      <c r="J9" s="154"/>
      <c r="K9" s="154"/>
      <c r="L9" s="154"/>
      <c r="M9" s="154"/>
      <c r="N9" s="154"/>
    </row>
    <row r="10" spans="2:14" ht="12.75" customHeight="1">
      <c r="B10" s="157" t="s">
        <v>68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2:14" ht="32.25" customHeight="1" thickBot="1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23" ht="15" customHeight="1" thickBot="1">
      <c r="A12" s="102" t="s">
        <v>131</v>
      </c>
      <c r="B12" s="130" t="s">
        <v>124</v>
      </c>
      <c r="C12" s="130" t="s">
        <v>0</v>
      </c>
      <c r="D12" s="121" t="s">
        <v>133</v>
      </c>
      <c r="E12" s="124" t="s">
        <v>127</v>
      </c>
      <c r="F12" s="143" t="s">
        <v>1</v>
      </c>
      <c r="G12" s="124" t="s">
        <v>2</v>
      </c>
      <c r="H12" s="124" t="s">
        <v>3</v>
      </c>
      <c r="I12" s="124" t="s">
        <v>128</v>
      </c>
      <c r="J12" s="130" t="s">
        <v>129</v>
      </c>
      <c r="K12" s="125" t="s">
        <v>4</v>
      </c>
      <c r="L12" s="126"/>
      <c r="M12" s="126"/>
      <c r="N12" s="126"/>
      <c r="O12" s="120"/>
      <c r="P12" s="127" t="s">
        <v>118</v>
      </c>
      <c r="Q12" s="114" t="s">
        <v>5</v>
      </c>
      <c r="R12" s="108" t="s">
        <v>6</v>
      </c>
      <c r="S12" s="109"/>
      <c r="T12" s="109"/>
      <c r="U12" s="109"/>
      <c r="V12" s="109"/>
      <c r="W12" s="110"/>
    </row>
    <row r="13" spans="1:23" ht="15" customHeight="1" thickBot="1">
      <c r="A13" s="103"/>
      <c r="B13" s="131"/>
      <c r="C13" s="131"/>
      <c r="D13" s="122"/>
      <c r="E13" s="122"/>
      <c r="F13" s="115"/>
      <c r="G13" s="122"/>
      <c r="H13" s="122"/>
      <c r="I13" s="122"/>
      <c r="J13" s="131"/>
      <c r="K13" s="117" t="s">
        <v>132</v>
      </c>
      <c r="L13" s="119" t="s">
        <v>7</v>
      </c>
      <c r="M13" s="120"/>
      <c r="N13" s="119" t="s">
        <v>8</v>
      </c>
      <c r="O13" s="120"/>
      <c r="P13" s="128"/>
      <c r="Q13" s="115"/>
      <c r="R13" s="111"/>
      <c r="S13" s="112"/>
      <c r="T13" s="112"/>
      <c r="U13" s="112"/>
      <c r="V13" s="112"/>
      <c r="W13" s="113"/>
    </row>
    <row r="14" spans="1:23" ht="162" customHeight="1" thickBot="1">
      <c r="A14" s="104"/>
      <c r="B14" s="132"/>
      <c r="C14" s="132"/>
      <c r="D14" s="123"/>
      <c r="E14" s="123"/>
      <c r="F14" s="116"/>
      <c r="G14" s="123"/>
      <c r="H14" s="123"/>
      <c r="I14" s="123"/>
      <c r="J14" s="132"/>
      <c r="K14" s="118"/>
      <c r="L14" s="7" t="s">
        <v>9</v>
      </c>
      <c r="M14" s="7" t="s">
        <v>10</v>
      </c>
      <c r="N14" s="7" t="s">
        <v>9</v>
      </c>
      <c r="O14" s="7" t="s">
        <v>10</v>
      </c>
      <c r="P14" s="129"/>
      <c r="Q14" s="116"/>
      <c r="R14" s="47" t="s">
        <v>11</v>
      </c>
      <c r="S14" s="47" t="s">
        <v>12</v>
      </c>
      <c r="T14" s="47" t="s">
        <v>13</v>
      </c>
      <c r="U14" s="47" t="s">
        <v>14</v>
      </c>
      <c r="V14" s="48" t="s">
        <v>121</v>
      </c>
      <c r="W14" s="49" t="s">
        <v>122</v>
      </c>
    </row>
    <row r="15" spans="1:23" ht="15" thickBot="1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6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7">
        <v>18</v>
      </c>
      <c r="S15" s="55">
        <v>19</v>
      </c>
      <c r="T15" s="6">
        <v>20</v>
      </c>
      <c r="U15" s="45">
        <v>21</v>
      </c>
      <c r="V15" s="46">
        <v>22</v>
      </c>
      <c r="W15" s="46">
        <v>23</v>
      </c>
    </row>
    <row r="16" spans="1:23" ht="37.5" customHeight="1">
      <c r="A16" s="105">
        <v>1</v>
      </c>
      <c r="B16" s="133" t="s">
        <v>105</v>
      </c>
      <c r="C16" s="137" t="s">
        <v>138</v>
      </c>
      <c r="D16" s="137">
        <v>131</v>
      </c>
      <c r="E16" s="141" t="s">
        <v>134</v>
      </c>
      <c r="F16" s="142"/>
      <c r="G16" s="145" t="s">
        <v>22</v>
      </c>
      <c r="H16" s="8" t="s">
        <v>62</v>
      </c>
      <c r="I16" s="85" t="s">
        <v>23</v>
      </c>
      <c r="J16" s="151">
        <v>43922</v>
      </c>
      <c r="K16" s="82" t="s">
        <v>105</v>
      </c>
      <c r="L16" s="79" t="s">
        <v>67</v>
      </c>
      <c r="M16" s="79" t="s">
        <v>102</v>
      </c>
      <c r="N16" s="73" t="s">
        <v>24</v>
      </c>
      <c r="O16" s="74"/>
      <c r="P16" s="82" t="s">
        <v>130</v>
      </c>
      <c r="Q16" s="82" t="s">
        <v>117</v>
      </c>
      <c r="R16" s="100" t="s">
        <v>25</v>
      </c>
      <c r="S16" s="97" t="s">
        <v>119</v>
      </c>
      <c r="T16" s="97">
        <v>3</v>
      </c>
      <c r="U16" s="94" t="s">
        <v>26</v>
      </c>
      <c r="V16" s="91" t="s">
        <v>120</v>
      </c>
      <c r="W16" s="88" t="s">
        <v>123</v>
      </c>
    </row>
    <row r="17" spans="1:23" ht="12.75">
      <c r="A17" s="106"/>
      <c r="B17" s="135"/>
      <c r="C17" s="139"/>
      <c r="D17" s="139"/>
      <c r="E17" s="4" t="s">
        <v>16</v>
      </c>
      <c r="F17" s="4" t="s">
        <v>54</v>
      </c>
      <c r="G17" s="146"/>
      <c r="H17" s="4" t="s">
        <v>125</v>
      </c>
      <c r="I17" s="149"/>
      <c r="J17" s="83"/>
      <c r="K17" s="83"/>
      <c r="L17" s="80"/>
      <c r="M17" s="80"/>
      <c r="N17" s="75"/>
      <c r="O17" s="76"/>
      <c r="P17" s="83"/>
      <c r="Q17" s="83"/>
      <c r="R17" s="98"/>
      <c r="S17" s="98"/>
      <c r="T17" s="98"/>
      <c r="U17" s="95"/>
      <c r="V17" s="92"/>
      <c r="W17" s="89"/>
    </row>
    <row r="18" spans="1:23" ht="12.75">
      <c r="A18" s="106"/>
      <c r="B18" s="135"/>
      <c r="C18" s="139"/>
      <c r="D18" s="139"/>
      <c r="E18" s="4" t="s">
        <v>17</v>
      </c>
      <c r="F18" s="4" t="s">
        <v>55</v>
      </c>
      <c r="G18" s="146"/>
      <c r="H18" s="4" t="s">
        <v>63</v>
      </c>
      <c r="I18" s="149"/>
      <c r="J18" s="83"/>
      <c r="K18" s="83"/>
      <c r="L18" s="80"/>
      <c r="M18" s="80"/>
      <c r="N18" s="75"/>
      <c r="O18" s="76"/>
      <c r="P18" s="83"/>
      <c r="Q18" s="83"/>
      <c r="R18" s="98"/>
      <c r="S18" s="98"/>
      <c r="T18" s="98"/>
      <c r="U18" s="95"/>
      <c r="V18" s="92"/>
      <c r="W18" s="89"/>
    </row>
    <row r="19" spans="1:23" ht="12.75">
      <c r="A19" s="106"/>
      <c r="B19" s="135"/>
      <c r="C19" s="139"/>
      <c r="D19" s="139"/>
      <c r="E19" s="4" t="s">
        <v>18</v>
      </c>
      <c r="F19" s="4" t="s">
        <v>126</v>
      </c>
      <c r="G19" s="146"/>
      <c r="H19" s="148" t="s">
        <v>135</v>
      </c>
      <c r="I19" s="149"/>
      <c r="J19" s="83"/>
      <c r="K19" s="83"/>
      <c r="L19" s="80"/>
      <c r="M19" s="80"/>
      <c r="N19" s="75"/>
      <c r="O19" s="76"/>
      <c r="P19" s="83"/>
      <c r="Q19" s="83"/>
      <c r="R19" s="98"/>
      <c r="S19" s="98"/>
      <c r="T19" s="98"/>
      <c r="U19" s="95"/>
      <c r="V19" s="92"/>
      <c r="W19" s="89"/>
    </row>
    <row r="20" spans="1:23" ht="12.75">
      <c r="A20" s="106"/>
      <c r="B20" s="135"/>
      <c r="C20" s="139"/>
      <c r="D20" s="139"/>
      <c r="E20" s="4" t="s">
        <v>19</v>
      </c>
      <c r="F20" s="4" t="s">
        <v>54</v>
      </c>
      <c r="G20" s="146"/>
      <c r="H20" s="83"/>
      <c r="I20" s="149"/>
      <c r="J20" s="83"/>
      <c r="K20" s="83"/>
      <c r="L20" s="80"/>
      <c r="M20" s="80"/>
      <c r="N20" s="75"/>
      <c r="O20" s="76"/>
      <c r="P20" s="83"/>
      <c r="Q20" s="83"/>
      <c r="R20" s="98"/>
      <c r="S20" s="98"/>
      <c r="T20" s="98"/>
      <c r="U20" s="95"/>
      <c r="V20" s="92"/>
      <c r="W20" s="89"/>
    </row>
    <row r="21" spans="1:23" ht="12.75">
      <c r="A21" s="106"/>
      <c r="B21" s="135"/>
      <c r="C21" s="139"/>
      <c r="D21" s="139"/>
      <c r="E21" s="5" t="s">
        <v>20</v>
      </c>
      <c r="F21" s="52" t="s">
        <v>54</v>
      </c>
      <c r="G21" s="146"/>
      <c r="H21" s="83"/>
      <c r="I21" s="149"/>
      <c r="J21" s="83"/>
      <c r="K21" s="83"/>
      <c r="L21" s="80"/>
      <c r="M21" s="80"/>
      <c r="N21" s="75"/>
      <c r="O21" s="76"/>
      <c r="P21" s="83"/>
      <c r="Q21" s="83"/>
      <c r="R21" s="98"/>
      <c r="S21" s="98"/>
      <c r="T21" s="98"/>
      <c r="U21" s="95"/>
      <c r="V21" s="92"/>
      <c r="W21" s="89"/>
    </row>
    <row r="22" spans="1:23" ht="12.75">
      <c r="A22" s="106"/>
      <c r="B22" s="144"/>
      <c r="C22" s="148"/>
      <c r="D22" s="148"/>
      <c r="E22" s="42" t="s">
        <v>106</v>
      </c>
      <c r="F22" s="53" t="s">
        <v>109</v>
      </c>
      <c r="G22" s="146"/>
      <c r="H22" s="83"/>
      <c r="I22" s="149"/>
      <c r="J22" s="83"/>
      <c r="K22" s="83"/>
      <c r="L22" s="80"/>
      <c r="M22" s="80"/>
      <c r="N22" s="75"/>
      <c r="O22" s="76"/>
      <c r="P22" s="83"/>
      <c r="Q22" s="83"/>
      <c r="R22" s="98"/>
      <c r="S22" s="98"/>
      <c r="T22" s="98"/>
      <c r="U22" s="95"/>
      <c r="V22" s="92"/>
      <c r="W22" s="89"/>
    </row>
    <row r="23" spans="1:23" ht="13.5" thickBot="1">
      <c r="A23" s="107"/>
      <c r="B23" s="136"/>
      <c r="C23" s="140"/>
      <c r="D23" s="140"/>
      <c r="E23" s="10" t="s">
        <v>21</v>
      </c>
      <c r="F23" s="54" t="s">
        <v>54</v>
      </c>
      <c r="G23" s="147"/>
      <c r="H23" s="84"/>
      <c r="I23" s="150"/>
      <c r="J23" s="84"/>
      <c r="K23" s="84"/>
      <c r="L23" s="81"/>
      <c r="M23" s="81"/>
      <c r="N23" s="77"/>
      <c r="O23" s="78"/>
      <c r="P23" s="83"/>
      <c r="Q23" s="83"/>
      <c r="R23" s="98"/>
      <c r="S23" s="98"/>
      <c r="T23" s="98"/>
      <c r="U23" s="95"/>
      <c r="V23" s="92"/>
      <c r="W23" s="89"/>
    </row>
    <row r="24" spans="1:23" ht="18.75" customHeight="1">
      <c r="A24" s="105">
        <v>2</v>
      </c>
      <c r="B24" s="133">
        <v>107</v>
      </c>
      <c r="C24" s="137" t="s">
        <v>31</v>
      </c>
      <c r="D24" s="137">
        <v>48</v>
      </c>
      <c r="E24" s="8" t="s">
        <v>28</v>
      </c>
      <c r="F24" s="8" t="s">
        <v>56</v>
      </c>
      <c r="G24" s="145" t="s">
        <v>22</v>
      </c>
      <c r="H24" s="82" t="s">
        <v>64</v>
      </c>
      <c r="I24" s="85" t="s">
        <v>23</v>
      </c>
      <c r="J24" s="151">
        <v>43862</v>
      </c>
      <c r="K24" s="82">
        <v>107</v>
      </c>
      <c r="L24" s="79" t="s">
        <v>110</v>
      </c>
      <c r="M24" s="79" t="s">
        <v>101</v>
      </c>
      <c r="N24" s="73" t="s">
        <v>30</v>
      </c>
      <c r="O24" s="74"/>
      <c r="P24" s="83"/>
      <c r="Q24" s="83"/>
      <c r="R24" s="98"/>
      <c r="S24" s="98"/>
      <c r="T24" s="98"/>
      <c r="U24" s="95"/>
      <c r="V24" s="92"/>
      <c r="W24" s="89"/>
    </row>
    <row r="25" spans="1:23" ht="18.75" customHeight="1">
      <c r="A25" s="106"/>
      <c r="B25" s="134"/>
      <c r="C25" s="138"/>
      <c r="D25" s="138"/>
      <c r="E25" s="1" t="s">
        <v>29</v>
      </c>
      <c r="F25" s="1" t="s">
        <v>55</v>
      </c>
      <c r="G25" s="146"/>
      <c r="H25" s="83"/>
      <c r="I25" s="86"/>
      <c r="J25" s="152"/>
      <c r="K25" s="83"/>
      <c r="L25" s="80"/>
      <c r="M25" s="80"/>
      <c r="N25" s="75"/>
      <c r="O25" s="76"/>
      <c r="P25" s="83"/>
      <c r="Q25" s="83"/>
      <c r="R25" s="98"/>
      <c r="S25" s="98"/>
      <c r="T25" s="98"/>
      <c r="U25" s="95"/>
      <c r="V25" s="92"/>
      <c r="W25" s="89"/>
    </row>
    <row r="26" spans="1:23" ht="12.75">
      <c r="A26" s="106"/>
      <c r="B26" s="135"/>
      <c r="C26" s="139"/>
      <c r="D26" s="139"/>
      <c r="E26" s="4" t="s">
        <v>15</v>
      </c>
      <c r="F26" s="4" t="s">
        <v>53</v>
      </c>
      <c r="G26" s="146"/>
      <c r="H26" s="83"/>
      <c r="I26" s="86"/>
      <c r="J26" s="152"/>
      <c r="K26" s="83"/>
      <c r="L26" s="80"/>
      <c r="M26" s="80"/>
      <c r="N26" s="75"/>
      <c r="O26" s="76"/>
      <c r="P26" s="83"/>
      <c r="Q26" s="83"/>
      <c r="R26" s="98"/>
      <c r="S26" s="98"/>
      <c r="T26" s="98"/>
      <c r="U26" s="95"/>
      <c r="V26" s="92"/>
      <c r="W26" s="89"/>
    </row>
    <row r="27" spans="1:23" ht="47.25" customHeight="1" thickBot="1">
      <c r="A27" s="107"/>
      <c r="B27" s="136"/>
      <c r="C27" s="140"/>
      <c r="D27" s="140"/>
      <c r="E27" s="43" t="s">
        <v>115</v>
      </c>
      <c r="F27" s="44" t="s">
        <v>116</v>
      </c>
      <c r="G27" s="147"/>
      <c r="H27" s="84"/>
      <c r="I27" s="87"/>
      <c r="J27" s="153"/>
      <c r="K27" s="84"/>
      <c r="L27" s="81"/>
      <c r="M27" s="81"/>
      <c r="N27" s="77"/>
      <c r="O27" s="78"/>
      <c r="P27" s="83"/>
      <c r="Q27" s="83"/>
      <c r="R27" s="98"/>
      <c r="S27" s="98"/>
      <c r="T27" s="98"/>
      <c r="U27" s="95"/>
      <c r="V27" s="92"/>
      <c r="W27" s="89"/>
    </row>
    <row r="28" spans="1:23" ht="15.75" customHeight="1">
      <c r="A28" s="105">
        <v>3</v>
      </c>
      <c r="B28" s="133">
        <v>112</v>
      </c>
      <c r="C28" s="137" t="s">
        <v>27</v>
      </c>
      <c r="D28" s="137">
        <v>156</v>
      </c>
      <c r="E28" s="8" t="s">
        <v>15</v>
      </c>
      <c r="F28" s="8" t="s">
        <v>53</v>
      </c>
      <c r="G28" s="145" t="s">
        <v>22</v>
      </c>
      <c r="H28" s="82" t="s">
        <v>136</v>
      </c>
      <c r="I28" s="85" t="s">
        <v>23</v>
      </c>
      <c r="J28" s="151">
        <v>43893</v>
      </c>
      <c r="K28" s="82">
        <v>112</v>
      </c>
      <c r="L28" s="79" t="s">
        <v>111</v>
      </c>
      <c r="M28" s="79" t="s">
        <v>107</v>
      </c>
      <c r="N28" s="73" t="s">
        <v>37</v>
      </c>
      <c r="O28" s="74"/>
      <c r="P28" s="83"/>
      <c r="Q28" s="83"/>
      <c r="R28" s="98"/>
      <c r="S28" s="98"/>
      <c r="T28" s="98"/>
      <c r="U28" s="95"/>
      <c r="V28" s="92"/>
      <c r="W28" s="89"/>
    </row>
    <row r="29" spans="1:23" ht="12.75">
      <c r="A29" s="106"/>
      <c r="B29" s="135"/>
      <c r="C29" s="139"/>
      <c r="D29" s="139"/>
      <c r="E29" s="4" t="s">
        <v>36</v>
      </c>
      <c r="F29" s="4" t="s">
        <v>54</v>
      </c>
      <c r="G29" s="146"/>
      <c r="H29" s="83"/>
      <c r="I29" s="86"/>
      <c r="J29" s="83"/>
      <c r="K29" s="83"/>
      <c r="L29" s="80"/>
      <c r="M29" s="80"/>
      <c r="N29" s="75"/>
      <c r="O29" s="76"/>
      <c r="P29" s="83"/>
      <c r="Q29" s="83"/>
      <c r="R29" s="98"/>
      <c r="S29" s="98"/>
      <c r="T29" s="98"/>
      <c r="U29" s="95"/>
      <c r="V29" s="92"/>
      <c r="W29" s="89"/>
    </row>
    <row r="30" spans="1:23" ht="12.75">
      <c r="A30" s="106"/>
      <c r="B30" s="135"/>
      <c r="C30" s="139"/>
      <c r="D30" s="139"/>
      <c r="E30" s="4" t="s">
        <v>33</v>
      </c>
      <c r="F30" s="4" t="s">
        <v>58</v>
      </c>
      <c r="G30" s="146"/>
      <c r="H30" s="83"/>
      <c r="I30" s="86"/>
      <c r="J30" s="83"/>
      <c r="K30" s="83"/>
      <c r="L30" s="80"/>
      <c r="M30" s="80"/>
      <c r="N30" s="75"/>
      <c r="O30" s="76"/>
      <c r="P30" s="83"/>
      <c r="Q30" s="83"/>
      <c r="R30" s="98"/>
      <c r="S30" s="98"/>
      <c r="T30" s="98"/>
      <c r="U30" s="95"/>
      <c r="V30" s="92"/>
      <c r="W30" s="89"/>
    </row>
    <row r="31" spans="1:23" ht="12.75">
      <c r="A31" s="106"/>
      <c r="B31" s="135"/>
      <c r="C31" s="139"/>
      <c r="D31" s="139"/>
      <c r="E31" s="4" t="s">
        <v>34</v>
      </c>
      <c r="F31" s="4" t="s">
        <v>54</v>
      </c>
      <c r="G31" s="146"/>
      <c r="H31" s="83"/>
      <c r="I31" s="86"/>
      <c r="J31" s="83"/>
      <c r="K31" s="83"/>
      <c r="L31" s="80"/>
      <c r="M31" s="80"/>
      <c r="N31" s="75"/>
      <c r="O31" s="76"/>
      <c r="P31" s="83"/>
      <c r="Q31" s="83"/>
      <c r="R31" s="98"/>
      <c r="S31" s="98"/>
      <c r="T31" s="98"/>
      <c r="U31" s="95"/>
      <c r="V31" s="92"/>
      <c r="W31" s="89"/>
    </row>
    <row r="32" spans="1:23" ht="12.75">
      <c r="A32" s="106"/>
      <c r="B32" s="135"/>
      <c r="C32" s="139"/>
      <c r="D32" s="139"/>
      <c r="E32" s="4" t="s">
        <v>35</v>
      </c>
      <c r="F32" s="4" t="s">
        <v>54</v>
      </c>
      <c r="G32" s="146"/>
      <c r="H32" s="83"/>
      <c r="I32" s="86"/>
      <c r="J32" s="83"/>
      <c r="K32" s="83"/>
      <c r="L32" s="80"/>
      <c r="M32" s="80"/>
      <c r="N32" s="75"/>
      <c r="O32" s="76"/>
      <c r="P32" s="83"/>
      <c r="Q32" s="83"/>
      <c r="R32" s="98"/>
      <c r="S32" s="98"/>
      <c r="T32" s="98"/>
      <c r="U32" s="95"/>
      <c r="V32" s="92"/>
      <c r="W32" s="89"/>
    </row>
    <row r="33" spans="1:23" ht="13.5" thickBot="1">
      <c r="A33" s="107"/>
      <c r="B33" s="136"/>
      <c r="C33" s="140"/>
      <c r="D33" s="140"/>
      <c r="E33" s="10" t="s">
        <v>32</v>
      </c>
      <c r="F33" s="54" t="s">
        <v>57</v>
      </c>
      <c r="G33" s="147"/>
      <c r="H33" s="83"/>
      <c r="I33" s="87"/>
      <c r="J33" s="84"/>
      <c r="K33" s="84"/>
      <c r="L33" s="81"/>
      <c r="M33" s="81"/>
      <c r="N33" s="77"/>
      <c r="O33" s="78"/>
      <c r="P33" s="83"/>
      <c r="Q33" s="83"/>
      <c r="R33" s="98"/>
      <c r="S33" s="98"/>
      <c r="T33" s="98"/>
      <c r="U33" s="95"/>
      <c r="V33" s="92"/>
      <c r="W33" s="89"/>
    </row>
    <row r="34" spans="1:23" ht="12.75" customHeight="1">
      <c r="A34" s="105">
        <v>4</v>
      </c>
      <c r="B34" s="133">
        <v>113</v>
      </c>
      <c r="C34" s="137" t="s">
        <v>38</v>
      </c>
      <c r="D34" s="137">
        <v>126</v>
      </c>
      <c r="E34" s="8" t="s">
        <v>15</v>
      </c>
      <c r="F34" s="8" t="s">
        <v>53</v>
      </c>
      <c r="G34" s="145" t="s">
        <v>22</v>
      </c>
      <c r="H34" s="139" t="s">
        <v>136</v>
      </c>
      <c r="I34" s="85" t="s">
        <v>23</v>
      </c>
      <c r="J34" s="151">
        <v>43893</v>
      </c>
      <c r="K34" s="82">
        <v>113</v>
      </c>
      <c r="L34" s="79" t="s">
        <v>112</v>
      </c>
      <c r="M34" s="79" t="s">
        <v>113</v>
      </c>
      <c r="N34" s="73" t="s">
        <v>42</v>
      </c>
      <c r="O34" s="74"/>
      <c r="P34" s="83"/>
      <c r="Q34" s="83"/>
      <c r="R34" s="98"/>
      <c r="S34" s="98"/>
      <c r="T34" s="98"/>
      <c r="U34" s="95"/>
      <c r="V34" s="92"/>
      <c r="W34" s="89"/>
    </row>
    <row r="35" spans="1:23" ht="12.75">
      <c r="A35" s="106"/>
      <c r="B35" s="135"/>
      <c r="C35" s="139"/>
      <c r="D35" s="139"/>
      <c r="E35" s="4" t="s">
        <v>39</v>
      </c>
      <c r="F35" s="4" t="s">
        <v>58</v>
      </c>
      <c r="G35" s="146"/>
      <c r="H35" s="139"/>
      <c r="I35" s="86"/>
      <c r="J35" s="83"/>
      <c r="K35" s="83"/>
      <c r="L35" s="80"/>
      <c r="M35" s="80"/>
      <c r="N35" s="75"/>
      <c r="O35" s="76"/>
      <c r="P35" s="83"/>
      <c r="Q35" s="83"/>
      <c r="R35" s="98"/>
      <c r="S35" s="98"/>
      <c r="T35" s="98"/>
      <c r="U35" s="95"/>
      <c r="V35" s="92"/>
      <c r="W35" s="89"/>
    </row>
    <row r="36" spans="1:23" ht="12.75">
      <c r="A36" s="106"/>
      <c r="B36" s="135"/>
      <c r="C36" s="139"/>
      <c r="D36" s="139"/>
      <c r="E36" s="4" t="s">
        <v>34</v>
      </c>
      <c r="F36" s="4" t="s">
        <v>54</v>
      </c>
      <c r="G36" s="146"/>
      <c r="H36" s="139"/>
      <c r="I36" s="86"/>
      <c r="J36" s="83"/>
      <c r="K36" s="83"/>
      <c r="L36" s="80"/>
      <c r="M36" s="80"/>
      <c r="N36" s="75"/>
      <c r="O36" s="76"/>
      <c r="P36" s="83"/>
      <c r="Q36" s="83"/>
      <c r="R36" s="98"/>
      <c r="S36" s="98"/>
      <c r="T36" s="98"/>
      <c r="U36" s="95"/>
      <c r="V36" s="92"/>
      <c r="W36" s="89"/>
    </row>
    <row r="37" spans="1:23" ht="12.75">
      <c r="A37" s="106"/>
      <c r="B37" s="135"/>
      <c r="C37" s="139"/>
      <c r="D37" s="139"/>
      <c r="E37" s="4" t="s">
        <v>40</v>
      </c>
      <c r="F37" s="4" t="s">
        <v>59</v>
      </c>
      <c r="G37" s="146"/>
      <c r="H37" s="139"/>
      <c r="I37" s="86"/>
      <c r="J37" s="83"/>
      <c r="K37" s="83"/>
      <c r="L37" s="80"/>
      <c r="M37" s="80"/>
      <c r="N37" s="75"/>
      <c r="O37" s="76"/>
      <c r="P37" s="83"/>
      <c r="Q37" s="83"/>
      <c r="R37" s="98"/>
      <c r="S37" s="98"/>
      <c r="T37" s="98"/>
      <c r="U37" s="95"/>
      <c r="V37" s="92"/>
      <c r="W37" s="89"/>
    </row>
    <row r="38" spans="1:23" ht="33.75" customHeight="1" thickBot="1">
      <c r="A38" s="107"/>
      <c r="B38" s="136"/>
      <c r="C38" s="140"/>
      <c r="D38" s="140"/>
      <c r="E38" s="9" t="s">
        <v>41</v>
      </c>
      <c r="F38" s="9" t="s">
        <v>60</v>
      </c>
      <c r="G38" s="147"/>
      <c r="H38" s="9" t="s">
        <v>65</v>
      </c>
      <c r="I38" s="87"/>
      <c r="J38" s="84"/>
      <c r="K38" s="84"/>
      <c r="L38" s="81"/>
      <c r="M38" s="81"/>
      <c r="N38" s="77"/>
      <c r="O38" s="78"/>
      <c r="P38" s="83"/>
      <c r="Q38" s="83"/>
      <c r="R38" s="98"/>
      <c r="S38" s="98"/>
      <c r="T38" s="98"/>
      <c r="U38" s="95"/>
      <c r="V38" s="92"/>
      <c r="W38" s="89"/>
    </row>
    <row r="39" spans="1:23" ht="15.75" customHeight="1">
      <c r="A39" s="105">
        <v>5</v>
      </c>
      <c r="B39" s="134">
        <v>114</v>
      </c>
      <c r="C39" s="138" t="s">
        <v>43</v>
      </c>
      <c r="D39" s="138">
        <v>122</v>
      </c>
      <c r="E39" s="1" t="s">
        <v>15</v>
      </c>
      <c r="F39" s="1" t="s">
        <v>53</v>
      </c>
      <c r="G39" s="146" t="s">
        <v>22</v>
      </c>
      <c r="H39" s="82" t="s">
        <v>136</v>
      </c>
      <c r="I39" s="85" t="s">
        <v>23</v>
      </c>
      <c r="J39" s="151">
        <v>43893</v>
      </c>
      <c r="K39" s="82">
        <v>114</v>
      </c>
      <c r="L39" s="79" t="s">
        <v>114</v>
      </c>
      <c r="M39" s="79" t="s">
        <v>108</v>
      </c>
      <c r="N39" s="73" t="s">
        <v>45</v>
      </c>
      <c r="O39" s="74"/>
      <c r="P39" s="83"/>
      <c r="Q39" s="83"/>
      <c r="R39" s="98"/>
      <c r="S39" s="98"/>
      <c r="T39" s="98"/>
      <c r="U39" s="95"/>
      <c r="V39" s="92"/>
      <c r="W39" s="89"/>
    </row>
    <row r="40" spans="1:23" ht="12.75">
      <c r="A40" s="106"/>
      <c r="B40" s="135"/>
      <c r="C40" s="139"/>
      <c r="D40" s="139"/>
      <c r="E40" s="4" t="s">
        <v>39</v>
      </c>
      <c r="F40" s="4" t="s">
        <v>58</v>
      </c>
      <c r="G40" s="146"/>
      <c r="H40" s="83"/>
      <c r="I40" s="86"/>
      <c r="J40" s="152"/>
      <c r="K40" s="83"/>
      <c r="L40" s="80"/>
      <c r="M40" s="80"/>
      <c r="N40" s="75"/>
      <c r="O40" s="76"/>
      <c r="P40" s="83"/>
      <c r="Q40" s="83"/>
      <c r="R40" s="98"/>
      <c r="S40" s="98"/>
      <c r="T40" s="98"/>
      <c r="U40" s="95"/>
      <c r="V40" s="92"/>
      <c r="W40" s="89"/>
    </row>
    <row r="41" spans="1:23" ht="12.75">
      <c r="A41" s="106"/>
      <c r="B41" s="135"/>
      <c r="C41" s="139"/>
      <c r="D41" s="139"/>
      <c r="E41" s="4" t="s">
        <v>34</v>
      </c>
      <c r="F41" s="4" t="s">
        <v>54</v>
      </c>
      <c r="G41" s="146"/>
      <c r="H41" s="83"/>
      <c r="I41" s="86"/>
      <c r="J41" s="152"/>
      <c r="K41" s="83"/>
      <c r="L41" s="80"/>
      <c r="M41" s="80"/>
      <c r="N41" s="75"/>
      <c r="O41" s="76"/>
      <c r="P41" s="83"/>
      <c r="Q41" s="83"/>
      <c r="R41" s="98"/>
      <c r="S41" s="98"/>
      <c r="T41" s="98"/>
      <c r="U41" s="95"/>
      <c r="V41" s="92"/>
      <c r="W41" s="89"/>
    </row>
    <row r="42" spans="1:23" ht="12.75">
      <c r="A42" s="106"/>
      <c r="B42" s="135"/>
      <c r="C42" s="139"/>
      <c r="D42" s="139"/>
      <c r="E42" s="4" t="s">
        <v>40</v>
      </c>
      <c r="F42" s="4" t="s">
        <v>59</v>
      </c>
      <c r="G42" s="146"/>
      <c r="H42" s="138"/>
      <c r="I42" s="86"/>
      <c r="J42" s="152"/>
      <c r="K42" s="83"/>
      <c r="L42" s="80"/>
      <c r="M42" s="80"/>
      <c r="N42" s="75"/>
      <c r="O42" s="76"/>
      <c r="P42" s="83"/>
      <c r="Q42" s="83"/>
      <c r="R42" s="98"/>
      <c r="S42" s="98"/>
      <c r="T42" s="98"/>
      <c r="U42" s="95"/>
      <c r="V42" s="92"/>
      <c r="W42" s="89"/>
    </row>
    <row r="43" spans="1:23" ht="31.5" customHeight="1" thickBot="1">
      <c r="A43" s="107"/>
      <c r="B43" s="136"/>
      <c r="C43" s="140"/>
      <c r="D43" s="140"/>
      <c r="E43" s="9" t="s">
        <v>44</v>
      </c>
      <c r="F43" s="9" t="s">
        <v>61</v>
      </c>
      <c r="G43" s="147"/>
      <c r="H43" s="9" t="s">
        <v>66</v>
      </c>
      <c r="I43" s="87"/>
      <c r="J43" s="153"/>
      <c r="K43" s="84"/>
      <c r="L43" s="81"/>
      <c r="M43" s="81"/>
      <c r="N43" s="77"/>
      <c r="O43" s="78"/>
      <c r="P43" s="84"/>
      <c r="Q43" s="84"/>
      <c r="R43" s="101"/>
      <c r="S43" s="99"/>
      <c r="T43" s="99"/>
      <c r="U43" s="96"/>
      <c r="V43" s="93"/>
      <c r="W43" s="90"/>
    </row>
  </sheetData>
  <sheetProtection/>
  <mergeCells count="96">
    <mergeCell ref="F7:N7"/>
    <mergeCell ref="F8:N8"/>
    <mergeCell ref="F9:N9"/>
    <mergeCell ref="B10:N11"/>
    <mergeCell ref="I34:I38"/>
    <mergeCell ref="N24:O27"/>
    <mergeCell ref="M24:M27"/>
    <mergeCell ref="L24:L27"/>
    <mergeCell ref="K24:K27"/>
    <mergeCell ref="G24:G27"/>
    <mergeCell ref="H39:H42"/>
    <mergeCell ref="L39:L43"/>
    <mergeCell ref="F6:N6"/>
    <mergeCell ref="H1:I1"/>
    <mergeCell ref="M34:M38"/>
    <mergeCell ref="N34:O38"/>
    <mergeCell ref="H5:I5"/>
    <mergeCell ref="H2:I2"/>
    <mergeCell ref="H3:I3"/>
    <mergeCell ref="H4:I4"/>
    <mergeCell ref="M28:M33"/>
    <mergeCell ref="N28:O33"/>
    <mergeCell ref="I28:I33"/>
    <mergeCell ref="J28:J33"/>
    <mergeCell ref="L34:L38"/>
    <mergeCell ref="L28:L33"/>
    <mergeCell ref="J39:J43"/>
    <mergeCell ref="K34:K38"/>
    <mergeCell ref="B34:B38"/>
    <mergeCell ref="C34:C38"/>
    <mergeCell ref="D34:D38"/>
    <mergeCell ref="G34:G38"/>
    <mergeCell ref="B39:B43"/>
    <mergeCell ref="C39:C43"/>
    <mergeCell ref="D39:D43"/>
    <mergeCell ref="G39:G43"/>
    <mergeCell ref="P16:P43"/>
    <mergeCell ref="Q16:Q43"/>
    <mergeCell ref="B28:B33"/>
    <mergeCell ref="C28:C33"/>
    <mergeCell ref="D28:D33"/>
    <mergeCell ref="G28:G33"/>
    <mergeCell ref="H28:H33"/>
    <mergeCell ref="J34:J38"/>
    <mergeCell ref="K28:K33"/>
    <mergeCell ref="H34:H37"/>
    <mergeCell ref="H24:H27"/>
    <mergeCell ref="G16:G23"/>
    <mergeCell ref="D16:D23"/>
    <mergeCell ref="C16:C23"/>
    <mergeCell ref="I16:I23"/>
    <mergeCell ref="J16:J23"/>
    <mergeCell ref="H19:H23"/>
    <mergeCell ref="I24:I27"/>
    <mergeCell ref="J24:J27"/>
    <mergeCell ref="H12:H14"/>
    <mergeCell ref="I12:I14"/>
    <mergeCell ref="B12:B14"/>
    <mergeCell ref="M16:M23"/>
    <mergeCell ref="N16:O23"/>
    <mergeCell ref="B16:B23"/>
    <mergeCell ref="K16:K23"/>
    <mergeCell ref="L16:L23"/>
    <mergeCell ref="B24:B27"/>
    <mergeCell ref="C24:C27"/>
    <mergeCell ref="D24:D27"/>
    <mergeCell ref="E16:F16"/>
    <mergeCell ref="F12:F14"/>
    <mergeCell ref="G12:G14"/>
    <mergeCell ref="C12:C14"/>
    <mergeCell ref="R12:W13"/>
    <mergeCell ref="Q12:Q14"/>
    <mergeCell ref="K13:K14"/>
    <mergeCell ref="L13:M13"/>
    <mergeCell ref="N13:O13"/>
    <mergeCell ref="D12:D14"/>
    <mergeCell ref="E12:E14"/>
    <mergeCell ref="K12:O12"/>
    <mergeCell ref="P12:P14"/>
    <mergeCell ref="J12:J14"/>
    <mergeCell ref="A12:A14"/>
    <mergeCell ref="A16:A23"/>
    <mergeCell ref="A24:A27"/>
    <mergeCell ref="A28:A33"/>
    <mergeCell ref="A34:A38"/>
    <mergeCell ref="A39:A43"/>
    <mergeCell ref="N39:O43"/>
    <mergeCell ref="M39:M43"/>
    <mergeCell ref="K39:K43"/>
    <mergeCell ref="I39:I43"/>
    <mergeCell ref="W16:W43"/>
    <mergeCell ref="V16:V43"/>
    <mergeCell ref="U16:U43"/>
    <mergeCell ref="T16:T43"/>
    <mergeCell ref="S16:S43"/>
    <mergeCell ref="R16:R43"/>
  </mergeCells>
  <printOptions/>
  <pageMargins left="0.1968503937007874" right="0" top="0" bottom="0.3937007874015748" header="0.5118110236220472" footer="0.5118110236220472"/>
  <pageSetup horizontalDpi="600" verticalDpi="600" orientation="landscape" paperSize="9" scale="70" r:id="rId1"/>
  <colBreaks count="1" manualBreakCount="1">
    <brk id="1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 Рожков</cp:lastModifiedBy>
  <cp:lastPrinted>2023-11-15T02:31:31Z</cp:lastPrinted>
  <dcterms:created xsi:type="dcterms:W3CDTF">1996-10-08T23:32:33Z</dcterms:created>
  <dcterms:modified xsi:type="dcterms:W3CDTF">2023-11-15T02:31:57Z</dcterms:modified>
  <cp:category/>
  <cp:version/>
  <cp:contentType/>
  <cp:contentStatus/>
</cp:coreProperties>
</file>